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35" windowHeight="9165" activeTab="0"/>
  </bookViews>
  <sheets>
    <sheet name="Blad1" sheetId="1" r:id="rId1"/>
    <sheet name="Blad2" sheetId="2" r:id="rId2"/>
    <sheet name="Blad3" sheetId="3" r:id="rId3"/>
  </sheets>
  <definedNames>
    <definedName name="solver_adj" localSheetId="0" hidden="1">'Blad1'!$G$4:$G$14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'Blad1'!$C$7</definedName>
    <definedName name="solver_lhs2" localSheetId="0" hidden="1">'Blad1'!$C$8</definedName>
    <definedName name="solver_lhs3" localSheetId="0" hidden="1">'Blad1'!$C$9</definedName>
    <definedName name="solver_lhs4" localSheetId="0" hidden="1">'Blad1'!$C$10</definedName>
    <definedName name="solver_lhs5" localSheetId="0" hidden="1">'Blad1'!$C$11</definedName>
    <definedName name="solver_lhs6" localSheetId="0" hidden="1">'Blad1'!$C$12</definedName>
    <definedName name="solver_lhs7" localSheetId="0" hidden="1">'Blad1'!$C$13</definedName>
    <definedName name="solver_lhs8" localSheetId="0" hidden="1">'Blad1'!$G$4:$G$14</definedName>
    <definedName name="solver_lin" localSheetId="0" hidden="1">2</definedName>
    <definedName name="solver_neg" localSheetId="0" hidden="1">2</definedName>
    <definedName name="solver_num" localSheetId="0" hidden="1">8</definedName>
    <definedName name="solver_nwt" localSheetId="0" hidden="1">1</definedName>
    <definedName name="solver_opt" localSheetId="0" hidden="1">'Blad1'!$C$14</definedName>
    <definedName name="solver_pre" localSheetId="0" hidden="1">0.000001</definedName>
    <definedName name="solver_rel1" localSheetId="0" hidden="1">2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el6" localSheetId="0" hidden="1">1</definedName>
    <definedName name="solver_rel7" localSheetId="0" hidden="1">3</definedName>
    <definedName name="solver_rel8" localSheetId="0" hidden="1">3</definedName>
    <definedName name="solver_rhs1" localSheetId="0" hidden="1">'Blad1'!$B$7</definedName>
    <definedName name="solver_rhs2" localSheetId="0" hidden="1">'Blad1'!$B$8</definedName>
    <definedName name="solver_rhs3" localSheetId="0" hidden="1">'Blad1'!$B$9</definedName>
    <definedName name="solver_rhs4" localSheetId="0" hidden="1">'Blad1'!$B$10</definedName>
    <definedName name="solver_rhs5" localSheetId="0" hidden="1">'Blad1'!$B$11</definedName>
    <definedName name="solver_rhs6" localSheetId="0" hidden="1">'Blad1'!$B$12</definedName>
    <definedName name="solver_rhs7" localSheetId="0" hidden="1">'Blad1'!$B$13</definedName>
    <definedName name="solver_rhs8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<sst xmlns="http://schemas.openxmlformats.org/spreadsheetml/2006/main" count="43" uniqueCount="34">
  <si>
    <t>Behov</t>
  </si>
  <si>
    <t>vikt</t>
  </si>
  <si>
    <t>kg</t>
  </si>
  <si>
    <t>Energi</t>
  </si>
  <si>
    <t>Ca</t>
  </si>
  <si>
    <t>P</t>
  </si>
  <si>
    <t>Mjölkko</t>
  </si>
  <si>
    <t>Mjölkproduktion</t>
  </si>
  <si>
    <t>kg ECM</t>
  </si>
  <si>
    <t>AAT</t>
  </si>
  <si>
    <t>MJ</t>
  </si>
  <si>
    <t>g</t>
  </si>
  <si>
    <t>Fodertabell</t>
  </si>
  <si>
    <t>PBV</t>
  </si>
  <si>
    <t>PBV, max</t>
  </si>
  <si>
    <t>PBV, min</t>
  </si>
  <si>
    <t>Ensilage</t>
  </si>
  <si>
    <t>Grf</t>
  </si>
  <si>
    <t>Hö</t>
  </si>
  <si>
    <t>Havre</t>
  </si>
  <si>
    <t>Korn</t>
  </si>
  <si>
    <t>Solid 120</t>
  </si>
  <si>
    <t>Unik 82</t>
  </si>
  <si>
    <t>Expro</t>
  </si>
  <si>
    <t>Sojamjöl</t>
  </si>
  <si>
    <t>Foderkalk</t>
  </si>
  <si>
    <t>Effekt hög</t>
  </si>
  <si>
    <t>Effekt låg</t>
  </si>
  <si>
    <t>Pris</t>
  </si>
  <si>
    <t>Giva</t>
  </si>
  <si>
    <t>kr</t>
  </si>
  <si>
    <t>Foderstaten ger</t>
  </si>
  <si>
    <t>Grovfod andel</t>
  </si>
  <si>
    <t>Näringsämne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</si>
</sst>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"/>
    <numFmt numFmtId="167" formatCode="0.000000"/>
    <numFmt numFmtId="168" formatCode="0.00000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2" fillId="2" borderId="1" xfId="0" applyFont="1" applyFill="1" applyBorder="1" applyAlignment="1">
      <alignment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2" fontId="2" fillId="2" borderId="1" xfId="0" applyNumberFormat="1" applyFont="1" applyFill="1" applyBorder="1" applyAlignment="1">
      <alignment wrapText="1"/>
    </xf>
    <xf numFmtId="2" fontId="2" fillId="0" borderId="0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G4" sqref="G4"/>
    </sheetView>
  </sheetViews>
  <sheetFormatPr defaultColWidth="9.140625" defaultRowHeight="12.75"/>
  <cols>
    <col min="1" max="1" width="17.00390625" style="2" bestFit="1" customWidth="1"/>
    <col min="2" max="2" width="9.7109375" style="2" bestFit="1" customWidth="1"/>
    <col min="3" max="3" width="18.8515625" style="2" bestFit="1" customWidth="1"/>
    <col min="4" max="4" width="4.421875" style="2" bestFit="1" customWidth="1"/>
    <col min="5" max="5" width="7.8515625" style="2" bestFit="1" customWidth="1"/>
    <col min="6" max="6" width="11.57421875" style="2" customWidth="1"/>
    <col min="7" max="7" width="8.421875" style="2" customWidth="1"/>
    <col min="8" max="8" width="7.00390625" style="2" bestFit="1" customWidth="1"/>
    <col min="9" max="9" width="4.421875" style="2" bestFit="1" customWidth="1"/>
    <col min="10" max="10" width="7.8515625" style="2" bestFit="1" customWidth="1"/>
    <col min="11" max="11" width="5.7109375" style="2" bestFit="1" customWidth="1"/>
    <col min="12" max="12" width="6.00390625" style="2" bestFit="1" customWidth="1"/>
    <col min="13" max="14" width="5.7109375" style="2" bestFit="1" customWidth="1"/>
    <col min="15" max="16384" width="9.140625" style="2" customWidth="1"/>
  </cols>
  <sheetData>
    <row r="1" spans="8:10" ht="15.75" thickBot="1">
      <c r="H1" s="11"/>
      <c r="I1" s="11"/>
      <c r="J1" s="11"/>
    </row>
    <row r="2" spans="1:7" ht="15.75">
      <c r="A2" s="5" t="s">
        <v>6</v>
      </c>
      <c r="B2" s="15"/>
      <c r="C2" s="8"/>
      <c r="F2" s="1" t="s">
        <v>12</v>
      </c>
      <c r="G2" s="1"/>
    </row>
    <row r="3" spans="1:14" ht="15">
      <c r="A3" s="9" t="s">
        <v>1</v>
      </c>
      <c r="B3" s="11">
        <v>600</v>
      </c>
      <c r="C3" s="6" t="s">
        <v>2</v>
      </c>
      <c r="F3" s="3"/>
      <c r="G3" s="16" t="s">
        <v>29</v>
      </c>
      <c r="H3" s="3" t="s">
        <v>28</v>
      </c>
      <c r="I3" s="3" t="s">
        <v>17</v>
      </c>
      <c r="J3" s="3" t="s">
        <v>3</v>
      </c>
      <c r="K3" s="3" t="s">
        <v>9</v>
      </c>
      <c r="L3" s="3" t="s">
        <v>13</v>
      </c>
      <c r="M3" s="3" t="s">
        <v>4</v>
      </c>
      <c r="N3" s="3" t="s">
        <v>5</v>
      </c>
    </row>
    <row r="4" spans="1:14" ht="15.75" thickBot="1">
      <c r="A4" s="12" t="s">
        <v>7</v>
      </c>
      <c r="B4" s="13">
        <v>35</v>
      </c>
      <c r="C4" s="7" t="s">
        <v>8</v>
      </c>
      <c r="F4" s="3" t="s">
        <v>18</v>
      </c>
      <c r="G4" s="20">
        <v>0</v>
      </c>
      <c r="H4" s="4">
        <v>1.31</v>
      </c>
      <c r="I4" s="4">
        <v>1</v>
      </c>
      <c r="J4" s="4">
        <v>9.3</v>
      </c>
      <c r="K4" s="4">
        <v>67</v>
      </c>
      <c r="L4" s="4">
        <v>-19</v>
      </c>
      <c r="M4" s="4">
        <v>3.7</v>
      </c>
      <c r="N4" s="4">
        <v>2.2</v>
      </c>
    </row>
    <row r="5" spans="6:14" ht="15.75" thickBot="1">
      <c r="F5" s="3" t="s">
        <v>16</v>
      </c>
      <c r="G5" s="20">
        <v>0</v>
      </c>
      <c r="H5" s="4">
        <v>1</v>
      </c>
      <c r="I5" s="4">
        <v>1</v>
      </c>
      <c r="J5" s="4">
        <v>10.2</v>
      </c>
      <c r="K5" s="4">
        <v>69</v>
      </c>
      <c r="L5" s="4">
        <v>17</v>
      </c>
      <c r="M5" s="4">
        <v>5.9</v>
      </c>
      <c r="N5" s="4">
        <v>2.7</v>
      </c>
    </row>
    <row r="6" spans="1:14" ht="18" customHeight="1">
      <c r="A6" s="5" t="s">
        <v>33</v>
      </c>
      <c r="B6" s="15" t="s">
        <v>0</v>
      </c>
      <c r="C6" s="15" t="s">
        <v>31</v>
      </c>
      <c r="D6" s="8"/>
      <c r="F6" s="3" t="s">
        <v>19</v>
      </c>
      <c r="G6" s="20">
        <v>0</v>
      </c>
      <c r="H6" s="4">
        <v>1.06</v>
      </c>
      <c r="I6" s="4">
        <v>0</v>
      </c>
      <c r="J6" s="4">
        <v>11.7</v>
      </c>
      <c r="K6" s="4">
        <v>67</v>
      </c>
      <c r="L6" s="4">
        <v>-2</v>
      </c>
      <c r="M6" s="4">
        <v>0.6</v>
      </c>
      <c r="N6" s="4">
        <v>3.7</v>
      </c>
    </row>
    <row r="7" spans="1:14" ht="15">
      <c r="A7" s="9" t="s">
        <v>3</v>
      </c>
      <c r="B7" s="21">
        <f>((0.507*POWER(B3,0.75))+5*B4)*1.11-13.6</f>
        <v>248.8751306340118</v>
      </c>
      <c r="C7" s="21">
        <f>SUMPRODUCT($G$4:$G$14,J$4:J$14)</f>
        <v>0</v>
      </c>
      <c r="D7" s="10" t="s">
        <v>10</v>
      </c>
      <c r="F7" s="3" t="s">
        <v>20</v>
      </c>
      <c r="G7" s="20">
        <v>0</v>
      </c>
      <c r="H7" s="4">
        <v>1.15</v>
      </c>
      <c r="I7" s="4">
        <v>0</v>
      </c>
      <c r="J7" s="4">
        <v>13.2</v>
      </c>
      <c r="K7" s="4">
        <v>90</v>
      </c>
      <c r="L7" s="4">
        <v>-29</v>
      </c>
      <c r="M7" s="4">
        <v>0.4</v>
      </c>
      <c r="N7" s="4">
        <v>4</v>
      </c>
    </row>
    <row r="8" spans="1:14" ht="15">
      <c r="A8" s="9" t="s">
        <v>9</v>
      </c>
      <c r="B8" s="21">
        <f>B7*7.6</f>
        <v>1891.4509928184896</v>
      </c>
      <c r="C8" s="21">
        <f>SUMPRODUCT($G$4:$G$14,K$4:K$14)</f>
        <v>0</v>
      </c>
      <c r="D8" s="10" t="s">
        <v>11</v>
      </c>
      <c r="F8" s="3" t="s">
        <v>21</v>
      </c>
      <c r="G8" s="20">
        <v>0</v>
      </c>
      <c r="H8" s="4">
        <v>2.18</v>
      </c>
      <c r="I8" s="4">
        <v>0</v>
      </c>
      <c r="J8" s="4">
        <v>13.2</v>
      </c>
      <c r="K8" s="4">
        <v>119</v>
      </c>
      <c r="L8" s="4">
        <v>13</v>
      </c>
      <c r="M8" s="4">
        <v>8</v>
      </c>
      <c r="N8" s="4">
        <v>5.7</v>
      </c>
    </row>
    <row r="9" spans="1:14" ht="15" customHeight="1">
      <c r="A9" s="9" t="s">
        <v>4</v>
      </c>
      <c r="B9" s="21">
        <f>(0.03*B3+13)+2.6*B4</f>
        <v>122</v>
      </c>
      <c r="C9" s="21">
        <f>SUMPRODUCT($G$4:$G$14,M$4:M$14)</f>
        <v>0</v>
      </c>
      <c r="D9" s="10" t="s">
        <v>11</v>
      </c>
      <c r="F9" s="3" t="s">
        <v>22</v>
      </c>
      <c r="G9" s="20">
        <v>0</v>
      </c>
      <c r="H9" s="4">
        <v>2.67</v>
      </c>
      <c r="I9" s="4">
        <v>0</v>
      </c>
      <c r="J9" s="4">
        <v>14</v>
      </c>
      <c r="K9" s="4">
        <v>157</v>
      </c>
      <c r="L9" s="4">
        <v>88</v>
      </c>
      <c r="M9" s="4">
        <v>11.2</v>
      </c>
      <c r="N9" s="4">
        <v>5.6</v>
      </c>
    </row>
    <row r="10" spans="1:14" ht="15">
      <c r="A10" s="9" t="s">
        <v>5</v>
      </c>
      <c r="B10" s="21">
        <f>(0.02*B3+9)+1.8*B4</f>
        <v>84</v>
      </c>
      <c r="C10" s="21">
        <f>SUMPRODUCT($G$4:$G$14,N$4:N$14)</f>
        <v>0</v>
      </c>
      <c r="D10" s="10" t="s">
        <v>11</v>
      </c>
      <c r="F10" s="3" t="s">
        <v>23</v>
      </c>
      <c r="G10" s="20">
        <v>0</v>
      </c>
      <c r="H10" s="4">
        <v>1.6</v>
      </c>
      <c r="I10" s="4">
        <v>0</v>
      </c>
      <c r="J10" s="4">
        <v>12.1</v>
      </c>
      <c r="K10" s="4">
        <v>220</v>
      </c>
      <c r="L10" s="4">
        <v>75</v>
      </c>
      <c r="M10" s="4">
        <v>8</v>
      </c>
      <c r="N10" s="4">
        <v>13.4</v>
      </c>
    </row>
    <row r="11" spans="1:14" ht="15">
      <c r="A11" s="9" t="s">
        <v>15</v>
      </c>
      <c r="B11" s="21">
        <v>0</v>
      </c>
      <c r="C11" s="21">
        <f>SUMPRODUCT($G$4:$G$14,L$4:L$14)</f>
        <v>0</v>
      </c>
      <c r="D11" s="10" t="s">
        <v>11</v>
      </c>
      <c r="F11" s="3" t="s">
        <v>24</v>
      </c>
      <c r="G11" s="20">
        <v>0</v>
      </c>
      <c r="H11" s="4">
        <v>2.2</v>
      </c>
      <c r="I11" s="4">
        <v>0</v>
      </c>
      <c r="J11" s="4">
        <v>14.6</v>
      </c>
      <c r="K11" s="4">
        <v>182</v>
      </c>
      <c r="L11" s="4">
        <v>261</v>
      </c>
      <c r="M11" s="4">
        <v>3.2</v>
      </c>
      <c r="N11" s="4">
        <v>7.2</v>
      </c>
    </row>
    <row r="12" spans="1:14" ht="18" customHeight="1">
      <c r="A12" s="9" t="s">
        <v>14</v>
      </c>
      <c r="B12" s="21">
        <v>600</v>
      </c>
      <c r="C12" s="21">
        <f>SUMPRODUCT($G$4:$G$14,L$4:L$14)</f>
        <v>0</v>
      </c>
      <c r="D12" s="10" t="s">
        <v>11</v>
      </c>
      <c r="F12" s="3" t="s">
        <v>25</v>
      </c>
      <c r="G12" s="20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380</v>
      </c>
      <c r="N12" s="4">
        <v>0</v>
      </c>
    </row>
    <row r="13" spans="1:14" ht="17.25" customHeight="1">
      <c r="A13" s="9" t="s">
        <v>32</v>
      </c>
      <c r="B13" s="21">
        <v>0.3</v>
      </c>
      <c r="C13" s="21">
        <f>IF(SUM(G4:G14)&gt;0,SUMPRODUCT($G$4:$G$14,I$4:I$14)/SUM(G4:G14),0)</f>
        <v>0</v>
      </c>
      <c r="D13" s="6"/>
      <c r="F13" s="3" t="s">
        <v>26</v>
      </c>
      <c r="G13" s="20">
        <v>0</v>
      </c>
      <c r="H13" s="4">
        <v>6</v>
      </c>
      <c r="I13" s="4">
        <v>0</v>
      </c>
      <c r="J13" s="4">
        <v>0</v>
      </c>
      <c r="K13" s="4">
        <v>0</v>
      </c>
      <c r="L13" s="4">
        <v>0</v>
      </c>
      <c r="M13" s="4">
        <v>185</v>
      </c>
      <c r="N13" s="4">
        <v>36</v>
      </c>
    </row>
    <row r="14" spans="1:14" ht="16.5" customHeight="1" thickBot="1">
      <c r="A14" s="17" t="s">
        <v>28</v>
      </c>
      <c r="B14" s="18"/>
      <c r="C14" s="22">
        <f>SUMPRODUCT($G$4:$G$14,H$4:H$14)</f>
        <v>0</v>
      </c>
      <c r="D14" s="19" t="s">
        <v>30</v>
      </c>
      <c r="F14" s="3" t="s">
        <v>27</v>
      </c>
      <c r="G14" s="20">
        <v>0</v>
      </c>
      <c r="H14" s="4">
        <v>6</v>
      </c>
      <c r="I14" s="4">
        <v>0</v>
      </c>
      <c r="J14" s="4">
        <v>0</v>
      </c>
      <c r="K14" s="4">
        <v>0</v>
      </c>
      <c r="L14" s="4">
        <v>0</v>
      </c>
      <c r="M14" s="4">
        <v>99</v>
      </c>
      <c r="N14" s="4">
        <v>116</v>
      </c>
    </row>
    <row r="15" spans="8:10" ht="14.25" customHeight="1">
      <c r="H15" s="11"/>
      <c r="I15" s="11"/>
      <c r="J15" s="11"/>
    </row>
    <row r="16" spans="6:10" ht="15.75">
      <c r="F16" s="1"/>
      <c r="G16" s="1"/>
      <c r="H16" s="14"/>
      <c r="I16" s="11"/>
      <c r="J16" s="11"/>
    </row>
    <row r="22" ht="14.25" customHeight="1"/>
    <row r="23" ht="15" customHeight="1"/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Mattias Malmgren</dc:creator>
  <cp:keywords/>
  <dc:description/>
  <cp:lastModifiedBy>Mattias Malmgren</cp:lastModifiedBy>
  <dcterms:created xsi:type="dcterms:W3CDTF">2003-04-07T11:53:48Z</dcterms:created>
  <dcterms:modified xsi:type="dcterms:W3CDTF">2006-09-08T13:07:51Z</dcterms:modified>
  <cp:category/>
  <cp:version/>
  <cp:contentType/>
  <cp:contentStatus/>
</cp:coreProperties>
</file>